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cifsrvillo\Ufficio Legale e contratti\GIACOMO\03 Gare da lanciare\vigilanza nuova procedura e variante\ATTI NON EDITABILI\"/>
    </mc:Choice>
  </mc:AlternateContent>
  <xr:revisionPtr revIDLastSave="0" documentId="13_ncr:1_{F154508C-AA08-41A9-83F4-E8FE90C8D2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MPORTI REV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5" l="1"/>
  <c r="G16" i="5"/>
  <c r="G8" i="5"/>
  <c r="G10" i="5"/>
  <c r="G11" i="5"/>
  <c r="G12" i="5"/>
  <c r="G13" i="5"/>
  <c r="G14" i="5"/>
  <c r="G15" i="5"/>
  <c r="G17" i="5"/>
  <c r="G18" i="5"/>
  <c r="G7" i="5"/>
  <c r="G20" i="5"/>
  <c r="E10" i="5"/>
  <c r="E18" i="5"/>
  <c r="E15" i="5"/>
  <c r="E13" i="5"/>
  <c r="E17" i="5"/>
  <c r="E14" i="5"/>
  <c r="E16" i="5"/>
  <c r="E12" i="5"/>
  <c r="D11" i="5"/>
  <c r="E9" i="5"/>
  <c r="D8" i="5"/>
  <c r="E7" i="5"/>
  <c r="G19" i="5" l="1"/>
  <c r="G21" i="5" s="1"/>
</calcChain>
</file>

<file path=xl/sharedStrings.xml><?xml version="1.0" encoding="utf-8"?>
<sst xmlns="http://schemas.openxmlformats.org/spreadsheetml/2006/main" count="49" uniqueCount="29">
  <si>
    <t>QUANTITA'</t>
  </si>
  <si>
    <t>TOTALE</t>
  </si>
  <si>
    <t>DESCRIZIONE</t>
  </si>
  <si>
    <t>TIPOLOGIA SERVIZIO</t>
  </si>
  <si>
    <t>MODO PAGAMENTO</t>
  </si>
  <si>
    <t>GARANTITO</t>
  </si>
  <si>
    <t>A CORPO</t>
  </si>
  <si>
    <t>NON GARANTITO</t>
  </si>
  <si>
    <t>A MISURA</t>
  </si>
  <si>
    <t>Uscite ronda a seguito allarme attività commeciale 24 mesi</t>
  </si>
  <si>
    <t>Interventi di manutenzione straordinaria o integrazione impianti attività commerciale 24 mesi</t>
  </si>
  <si>
    <t>Interventi di manutenzione straordinaria o integrazione impianti attività istituzionale 24 mesi</t>
  </si>
  <si>
    <t>Installazione in comodato d'uso impianto antifurto sede di Garbanate Milanese con opzione riscatto a fine contratto</t>
  </si>
  <si>
    <t>Installazione in comodato d'uso impianto antifurto sede di Caponago con opzione riscatto a fine contratto</t>
  </si>
  <si>
    <t>Installazione in comodato d'uso impianto antifurto sede di Parabiago via Buonarroti n. 4 con opzione riscatto a fine contratto</t>
  </si>
  <si>
    <t>Installazione in comodato d'uso impianto antifurto magazzino di Parabiago viaSan Sebastiano n. 150 con opzione riscatto a fine contratto</t>
  </si>
  <si>
    <t>Installazione in comodato d'uso impianto antifurto sede di Arconate n. 47 con opzione riscatto a fine contratto</t>
  </si>
  <si>
    <t>Installazione in comodato d'uso sensore aggiuntivo magazzino di Garbagnate Milanese</t>
  </si>
  <si>
    <t>Servizio di vigilanza e ronda attività commerciale 24 mesi</t>
  </si>
  <si>
    <t>Servizio di vigilanza e ronda attività istituzionale 24 mesi</t>
  </si>
  <si>
    <t>Uscite ronda a seguito allarme attività istituzionale 24 mesi</t>
  </si>
  <si>
    <t>IMPORTO UNITARIO A BASE D'ASTA</t>
  </si>
  <si>
    <t>IMPORTO UNITARIO OFFERTO</t>
  </si>
  <si>
    <t>IMPORTO TOTALE OFFERTO</t>
  </si>
  <si>
    <t xml:space="preserve">SERVIZIO DI VIGILANZA DELLE SEDI CONSORTILI O IN USO AL CONSORZIO FINO AL 31/08/2025, CON EVENTUALE OPZIONE DI RINNOVO PER N. 10 (DIECI) MESI </t>
  </si>
  <si>
    <t>MODELLO OFFERTA ECONOMICA</t>
  </si>
  <si>
    <t>FIRMATO DIGITALMENTE</t>
  </si>
  <si>
    <t>MANODOPERA</t>
  </si>
  <si>
    <t>TOTALE (da riportare sulla piattaforma Sintel)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</si>
</sst>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4" fontId="0" fillId="0" borderId="0" xfId="0" applyNumberForma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164" fontId="0" fillId="0" borderId="0" xfId="0" applyNumberFormat="1"/>
    <xf numFmtId="164" fontId="3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164" fontId="0" fillId="0" borderId="1" xfId="1" applyNumberFormat="1" applyFont="1" applyFill="1" applyBorder="1" applyAlignment="1">
      <alignment vertical="center"/>
    </xf>
    <xf numFmtId="164" fontId="0" fillId="0" borderId="0" xfId="0" applyNumberForma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FA792-09E5-482C-BEF6-6D5D9A8E83F0}">
  <sheetPr>
    <pageSetUpPr fitToPage="1"/>
  </sheetPr>
  <dimension ref="A1:I23"/>
  <sheetViews>
    <sheetView tabSelected="1" topLeftCell="A2" zoomScaleNormal="100" workbookViewId="0">
      <selection activeCell="A9" sqref="A9"/>
    </sheetView>
  </sheetViews>
  <sheetFormatPr defaultRowHeight="15" x14ac:dyDescent="0.25"/>
  <cols>
    <col min="1" max="1" width="55.140625" customWidth="1"/>
    <col min="2" max="2" width="29.5703125" customWidth="1"/>
    <col min="3" max="3" width="27.5703125" bestFit="1" customWidth="1"/>
    <col min="4" max="4" width="18.7109375" customWidth="1"/>
    <col min="5" max="5" width="27.42578125" style="7" bestFit="1" customWidth="1"/>
    <col min="6" max="6" width="27.42578125" style="7" customWidth="1"/>
    <col min="7" max="7" width="30.7109375" style="7" customWidth="1"/>
    <col min="8" max="8" width="12.5703125" bestFit="1" customWidth="1"/>
    <col min="9" max="9" width="12.7109375" bestFit="1" customWidth="1"/>
    <col min="10" max="10" width="12" bestFit="1" customWidth="1"/>
  </cols>
  <sheetData>
    <row r="1" spans="1:9" ht="57.75" customHeight="1" x14ac:dyDescent="0.25">
      <c r="A1" s="12" t="s">
        <v>24</v>
      </c>
      <c r="B1" s="12"/>
      <c r="C1" s="12"/>
    </row>
    <row r="3" spans="1:9" x14ac:dyDescent="0.25">
      <c r="A3" s="13" t="s">
        <v>25</v>
      </c>
      <c r="B3" s="13"/>
      <c r="C3" s="13"/>
    </row>
    <row r="6" spans="1:9" ht="42" x14ac:dyDescent="0.25">
      <c r="A6" s="1" t="s">
        <v>2</v>
      </c>
      <c r="B6" s="1" t="s">
        <v>3</v>
      </c>
      <c r="C6" s="1" t="s">
        <v>4</v>
      </c>
      <c r="D6" s="2" t="s">
        <v>0</v>
      </c>
      <c r="E6" s="8" t="s">
        <v>21</v>
      </c>
      <c r="F6" s="8" t="s">
        <v>22</v>
      </c>
      <c r="G6" s="8" t="s">
        <v>23</v>
      </c>
    </row>
    <row r="7" spans="1:9" x14ac:dyDescent="0.25">
      <c r="A7" s="4" t="s">
        <v>18</v>
      </c>
      <c r="B7" s="5" t="s">
        <v>5</v>
      </c>
      <c r="C7" s="5" t="s">
        <v>6</v>
      </c>
      <c r="D7" s="5">
        <v>1</v>
      </c>
      <c r="E7" s="10">
        <f>6800*2</f>
        <v>13600</v>
      </c>
      <c r="F7" s="10"/>
      <c r="G7" s="9">
        <f>F7*D7</f>
        <v>0</v>
      </c>
    </row>
    <row r="8" spans="1:9" x14ac:dyDescent="0.25">
      <c r="A8" s="4" t="s">
        <v>9</v>
      </c>
      <c r="B8" s="5" t="s">
        <v>7</v>
      </c>
      <c r="C8" s="5" t="s">
        <v>8</v>
      </c>
      <c r="D8" s="5">
        <f>2*20</f>
        <v>40</v>
      </c>
      <c r="E8" s="10">
        <v>25</v>
      </c>
      <c r="F8" s="10"/>
      <c r="G8" s="9">
        <f t="shared" ref="G8:G18" si="0">F8*D8</f>
        <v>0</v>
      </c>
    </row>
    <row r="9" spans="1:9" ht="30" x14ac:dyDescent="0.25">
      <c r="A9" s="4" t="s">
        <v>10</v>
      </c>
      <c r="B9" s="5" t="s">
        <v>7</v>
      </c>
      <c r="C9" s="5" t="s">
        <v>8</v>
      </c>
      <c r="D9" s="5">
        <v>1</v>
      </c>
      <c r="E9" s="10">
        <f>2*500</f>
        <v>1000</v>
      </c>
      <c r="F9" s="10">
        <v>1000</v>
      </c>
      <c r="G9" s="9">
        <f t="shared" si="0"/>
        <v>1000</v>
      </c>
    </row>
    <row r="10" spans="1:9" x14ac:dyDescent="0.25">
      <c r="A10" s="4" t="s">
        <v>19</v>
      </c>
      <c r="B10" s="5" t="s">
        <v>5</v>
      </c>
      <c r="C10" s="5" t="s">
        <v>6</v>
      </c>
      <c r="D10" s="5">
        <v>1</v>
      </c>
      <c r="E10" s="10">
        <f>18000*2</f>
        <v>36000</v>
      </c>
      <c r="F10" s="10"/>
      <c r="G10" s="9">
        <f t="shared" si="0"/>
        <v>0</v>
      </c>
    </row>
    <row r="11" spans="1:9" x14ac:dyDescent="0.25">
      <c r="A11" s="4" t="s">
        <v>20</v>
      </c>
      <c r="B11" s="5" t="s">
        <v>7</v>
      </c>
      <c r="C11" s="5" t="s">
        <v>8</v>
      </c>
      <c r="D11" s="5">
        <f>2*70</f>
        <v>140</v>
      </c>
      <c r="E11" s="10">
        <v>25</v>
      </c>
      <c r="F11" s="10"/>
      <c r="G11" s="9">
        <f t="shared" si="0"/>
        <v>0</v>
      </c>
    </row>
    <row r="12" spans="1:9" ht="30" x14ac:dyDescent="0.25">
      <c r="A12" s="4" t="s">
        <v>11</v>
      </c>
      <c r="B12" s="5" t="s">
        <v>7</v>
      </c>
      <c r="C12" s="5" t="s">
        <v>8</v>
      </c>
      <c r="D12" s="5">
        <v>1</v>
      </c>
      <c r="E12" s="10">
        <f>2*1500</f>
        <v>3000</v>
      </c>
      <c r="F12" s="10">
        <v>3000</v>
      </c>
      <c r="G12" s="9">
        <f t="shared" si="0"/>
        <v>3000</v>
      </c>
    </row>
    <row r="13" spans="1:9" ht="30" x14ac:dyDescent="0.25">
      <c r="A13" s="4" t="s">
        <v>12</v>
      </c>
      <c r="B13" s="5" t="s">
        <v>5</v>
      </c>
      <c r="C13" s="5" t="s">
        <v>6</v>
      </c>
      <c r="D13" s="5">
        <v>1</v>
      </c>
      <c r="E13" s="10">
        <f>75*24</f>
        <v>1800</v>
      </c>
      <c r="F13" s="10"/>
      <c r="G13" s="9">
        <f t="shared" si="0"/>
        <v>0</v>
      </c>
    </row>
    <row r="14" spans="1:9" ht="30" x14ac:dyDescent="0.25">
      <c r="A14" s="4" t="s">
        <v>17</v>
      </c>
      <c r="B14" s="5" t="s">
        <v>7</v>
      </c>
      <c r="C14" s="5" t="s">
        <v>6</v>
      </c>
      <c r="D14" s="5">
        <v>1</v>
      </c>
      <c r="E14" s="10">
        <f>20*24</f>
        <v>480</v>
      </c>
      <c r="F14" s="10"/>
      <c r="G14" s="9">
        <f t="shared" si="0"/>
        <v>0</v>
      </c>
      <c r="I14" s="3"/>
    </row>
    <row r="15" spans="1:9" ht="30" x14ac:dyDescent="0.25">
      <c r="A15" s="4" t="s">
        <v>13</v>
      </c>
      <c r="B15" s="5" t="s">
        <v>7</v>
      </c>
      <c r="C15" s="5" t="s">
        <v>6</v>
      </c>
      <c r="D15" s="5">
        <v>1</v>
      </c>
      <c r="E15" s="10">
        <f>95*24</f>
        <v>2280</v>
      </c>
      <c r="F15" s="10"/>
      <c r="G15" s="9">
        <f t="shared" si="0"/>
        <v>0</v>
      </c>
      <c r="I15" s="3"/>
    </row>
    <row r="16" spans="1:9" ht="45" x14ac:dyDescent="0.25">
      <c r="A16" s="4" t="s">
        <v>14</v>
      </c>
      <c r="B16" s="5" t="s">
        <v>7</v>
      </c>
      <c r="C16" s="5" t="s">
        <v>6</v>
      </c>
      <c r="D16" s="5">
        <v>1</v>
      </c>
      <c r="E16" s="10">
        <f>100*24</f>
        <v>2400</v>
      </c>
      <c r="F16" s="10"/>
      <c r="G16" s="9">
        <f t="shared" si="0"/>
        <v>0</v>
      </c>
      <c r="I16" s="3"/>
    </row>
    <row r="17" spans="1:9" ht="45" x14ac:dyDescent="0.25">
      <c r="A17" s="4" t="s">
        <v>15</v>
      </c>
      <c r="B17" s="5" t="s">
        <v>7</v>
      </c>
      <c r="C17" s="5" t="s">
        <v>6</v>
      </c>
      <c r="D17" s="5">
        <v>1</v>
      </c>
      <c r="E17" s="10">
        <f>85*24</f>
        <v>2040</v>
      </c>
      <c r="F17" s="10"/>
      <c r="G17" s="9">
        <f t="shared" si="0"/>
        <v>0</v>
      </c>
      <c r="I17" s="3"/>
    </row>
    <row r="18" spans="1:9" ht="30" x14ac:dyDescent="0.25">
      <c r="A18" s="4" t="s">
        <v>16</v>
      </c>
      <c r="B18" s="5" t="s">
        <v>7</v>
      </c>
      <c r="C18" s="5" t="s">
        <v>6</v>
      </c>
      <c r="D18" s="5">
        <v>1</v>
      </c>
      <c r="E18" s="10">
        <f>85*24</f>
        <v>2040</v>
      </c>
      <c r="F18" s="10"/>
      <c r="G18" s="9">
        <f t="shared" si="0"/>
        <v>0</v>
      </c>
      <c r="I18" s="3"/>
    </row>
    <row r="19" spans="1:9" x14ac:dyDescent="0.25">
      <c r="F19" s="7" t="s">
        <v>1</v>
      </c>
      <c r="G19" s="7">
        <f>SUM(G7:G18)</f>
        <v>4000</v>
      </c>
    </row>
    <row r="20" spans="1:9" x14ac:dyDescent="0.25">
      <c r="F20" s="7" t="s">
        <v>27</v>
      </c>
      <c r="G20" s="7">
        <f>53447.73</f>
        <v>53447.73</v>
      </c>
    </row>
    <row r="21" spans="1:9" ht="30" x14ac:dyDescent="0.25">
      <c r="F21" s="11" t="s">
        <v>28</v>
      </c>
      <c r="G21" s="7">
        <f>G19-G20</f>
        <v>-49447.73</v>
      </c>
    </row>
    <row r="23" spans="1:9" x14ac:dyDescent="0.25">
      <c r="A23" s="6" t="s">
        <v>26</v>
      </c>
    </row>
  </sheetData>
  <mergeCells count="2">
    <mergeCell ref="A1:C1"/>
    <mergeCell ref="A3:C3"/>
  </mergeCells>
  <pageMargins left="0.7" right="0.7" top="0.75" bottom="0.75" header="0.3" footer="0.3"/>
  <pageSetup paperSize="8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IMPORTI REV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Marcello Paba</dc:creator>
  <cp:lastModifiedBy>Giacomo Tirozzi</cp:lastModifiedBy>
  <cp:lastPrinted>2023-07-31T14:52:44Z</cp:lastPrinted>
  <dcterms:created xsi:type="dcterms:W3CDTF">2021-01-11T10:27:06Z</dcterms:created>
  <dcterms:modified xsi:type="dcterms:W3CDTF">2023-08-03T14:03:09Z</dcterms:modified>
</cp:coreProperties>
</file>